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1BE6BB1-5D42-46C5-AE17-29C8B2B58E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definedNames>
    <definedName name="_xlnm._FilterDatabase" localSheetId="0" hidden="1">Arkusz1!$A$4:$O$42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L27" i="1" s="1"/>
  <c r="J17" i="1"/>
  <c r="J18" i="1"/>
  <c r="J20" i="1"/>
  <c r="J21" i="1"/>
  <c r="L21" i="1" s="1"/>
  <c r="J22" i="1"/>
  <c r="L22" i="1" s="1"/>
  <c r="J23" i="1"/>
  <c r="J24" i="1"/>
  <c r="L18" i="1"/>
  <c r="L16" i="1"/>
  <c r="N38" i="1"/>
  <c r="L12" i="1"/>
  <c r="L19" i="1"/>
  <c r="L13" i="1"/>
  <c r="L14" i="1"/>
  <c r="L15" i="1"/>
  <c r="J37" i="1"/>
  <c r="L37" i="1" s="1"/>
  <c r="L24" i="1"/>
  <c r="J25" i="1"/>
  <c r="L25" i="1" s="1"/>
  <c r="J26" i="1"/>
  <c r="L26" i="1" s="1"/>
  <c r="J28" i="1"/>
  <c r="L28" i="1" s="1"/>
  <c r="J29" i="1"/>
  <c r="L29" i="1" s="1"/>
  <c r="J30" i="1"/>
  <c r="L30" i="1" s="1"/>
  <c r="J31" i="1"/>
  <c r="L31" i="1" s="1"/>
  <c r="J32" i="1"/>
  <c r="L32" i="1" s="1"/>
  <c r="J33" i="1"/>
  <c r="L33" i="1" s="1"/>
  <c r="J34" i="1"/>
  <c r="L34" i="1" s="1"/>
  <c r="J35" i="1"/>
  <c r="L35" i="1" s="1"/>
  <c r="J36" i="1"/>
  <c r="L36" i="1" s="1"/>
  <c r="L23" i="1"/>
  <c r="L20" i="1"/>
  <c r="J38" i="1" l="1"/>
  <c r="L17" i="1"/>
  <c r="L38" i="1" s="1"/>
</calcChain>
</file>

<file path=xl/sharedStrings.xml><?xml version="1.0" encoding="utf-8"?>
<sst xmlns="http://schemas.openxmlformats.org/spreadsheetml/2006/main" count="132" uniqueCount="87">
  <si>
    <t>Lp.</t>
  </si>
  <si>
    <t>gatunek drewna</t>
  </si>
  <si>
    <t>rodzaj surowca drzewnego /symbol/</t>
  </si>
  <si>
    <t>Długość</t>
  </si>
  <si>
    <t>Średnica środkowa bez kory</t>
  </si>
  <si>
    <t>przelicznik dla drewno stosowego</t>
  </si>
  <si>
    <t>ilośc drewna /m3/</t>
  </si>
  <si>
    <t>wartość netto zł za 1 m3</t>
  </si>
  <si>
    <t>wartość drewna netto</t>
  </si>
  <si>
    <t>stawka VAT /%/</t>
  </si>
  <si>
    <t>wartość drewna brutto</t>
  </si>
  <si>
    <t>uwagi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</si>
  <si>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</si>
  <si>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</si>
  <si>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</si>
  <si>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</si>
  <si>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</si>
  <si>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</si>
  <si>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</si>
  <si>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</si>
  <si>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</si>
  <si>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</si>
  <si>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</si>
  <si>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</si>
  <si>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</si>
  <si>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</si>
  <si>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</si>
  <si>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</si>
  <si>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</si>
  <si>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</si>
  <si>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</si>
  <si>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</si>
  <si>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</si>
  <si>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>Miejsce pozyskania: Obręb geodezyjny: Gnojnik, nr działki: 138/2</t>
  </si>
  <si>
    <t>drewno opałowe twarde (jesion)</t>
  </si>
  <si>
    <t>S4</t>
  </si>
  <si>
    <t>Drewno opałowe</t>
  </si>
  <si>
    <t>drewno wielkowymiarowe</t>
  </si>
  <si>
    <t>WYMIARY</t>
  </si>
  <si>
    <t>szerokość stosu/m/</t>
  </si>
  <si>
    <t>wysokość stosu /m/</t>
  </si>
  <si>
    <t>długość stosu /m/</t>
  </si>
  <si>
    <t>stos nr 1</t>
  </si>
  <si>
    <t>stos nr 2</t>
  </si>
  <si>
    <t>stos nr 3</t>
  </si>
  <si>
    <t>stos nr 4</t>
  </si>
  <si>
    <t>stos nr 6</t>
  </si>
  <si>
    <t>stos nr 7</t>
  </si>
  <si>
    <t>stos nr 8</t>
  </si>
  <si>
    <t>stos nr 9</t>
  </si>
  <si>
    <t>stos nr 10</t>
  </si>
  <si>
    <t>stos nr 11</t>
  </si>
  <si>
    <t>stos nr 12</t>
  </si>
  <si>
    <t>stos nr 13</t>
  </si>
  <si>
    <t>stos nr 14</t>
  </si>
  <si>
    <t>stos nr 15</t>
  </si>
  <si>
    <t>stos nr 16</t>
  </si>
  <si>
    <t>stos nr 17</t>
  </si>
  <si>
    <t>stos nr 18</t>
  </si>
  <si>
    <t>stos nr 19</t>
  </si>
  <si>
    <t>stos nr 20</t>
  </si>
  <si>
    <t>stos nr 21</t>
  </si>
  <si>
    <t>drewno opałowe twarde (dąb)</t>
  </si>
  <si>
    <t>s4</t>
  </si>
  <si>
    <t>drewno opałowe miękkie (wierzba)</t>
  </si>
  <si>
    <t>X</t>
  </si>
  <si>
    <t>PRZEKAZANEGO Z NIERUCHOMOŚCI GMINY GNOJNIK</t>
  </si>
  <si>
    <t>Odbioru drewna dokonał i WOD sporządzili: Grzegorz Baka, Grzegorz Hodurek                                                                                                                        Zatwierdził:</t>
  </si>
  <si>
    <t>Gnojnik, dnia 5 luty 2025 r.</t>
  </si>
  <si>
    <t>Data pozyskania: styczeń 2025 r.</t>
  </si>
  <si>
    <t>drewno opałowe miękkie (olsza czarna)</t>
  </si>
  <si>
    <t>drewno opałowe mieszane (jesion, olsza)</t>
  </si>
  <si>
    <t>Razem</t>
  </si>
  <si>
    <t>stos nr 22</t>
  </si>
  <si>
    <t>stos nr 23</t>
  </si>
  <si>
    <t>stos nr 24</t>
  </si>
  <si>
    <t>stos nr 25</t>
  </si>
  <si>
    <t>stos nr 26</t>
  </si>
  <si>
    <t>drewno opałowe mieszane (czarna olsza, jesion)</t>
  </si>
  <si>
    <t>WYKAZ ODBIORCZY DREWNA (OPAŁOWEGO) NR 1/2025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</si>
  <si>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</si>
  <si>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</si>
  <si>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</si>
  <si>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</si>
  <si>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</si>
  <si>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>drewno opałowe twarde (olsza czarna)</t>
  </si>
  <si>
    <t>stos nr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</si>
</sst>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6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30"/>
      <color theme="1"/>
      <name val="Calibri Light"/>
      <family val="2"/>
      <charset val="238"/>
      <scheme val="major"/>
    </font>
    <font>
      <sz val="32"/>
      <color theme="1"/>
      <name val="Calibri Light"/>
      <family val="2"/>
      <charset val="238"/>
      <scheme val="major"/>
    </font>
    <font>
      <sz val="44"/>
      <color theme="1"/>
      <name val="Calibri Light"/>
      <family val="2"/>
      <charset val="238"/>
      <scheme val="major"/>
    </font>
    <font>
      <b/>
      <sz val="44"/>
      <color theme="1"/>
      <name val="Calibri Light"/>
      <family val="2"/>
      <charset val="238"/>
      <scheme val="major"/>
    </font>
    <font>
      <b/>
      <sz val="32"/>
      <color theme="1"/>
      <name val="Calibri Light"/>
      <family val="2"/>
      <charset val="238"/>
      <scheme val="major"/>
    </font>
    <font>
      <b/>
      <sz val="47"/>
      <color rgb="FF3F3F3F"/>
      <name val="Calibri Light"/>
      <family val="2"/>
      <charset val="238"/>
      <scheme val="major"/>
    </font>
    <font>
      <b/>
      <sz val="47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0"/>
      </top>
      <bottom style="thin">
        <color rgb="FF3F3F3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5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2" borderId="1" xfId="1" applyFont="1" applyAlignment="1">
      <alignment horizontal="center" vertical="center" wrapText="1"/>
    </xf>
    <xf numFmtId="2" fontId="9" fillId="2" borderId="1" xfId="1" applyNumberFormat="1" applyFont="1" applyAlignment="1">
      <alignment horizontal="center" vertical="center" wrapText="1"/>
    </xf>
    <xf numFmtId="164" fontId="9" fillId="2" borderId="1" xfId="1" applyNumberFormat="1" applyFont="1" applyAlignment="1">
      <alignment horizontal="center" vertical="center" wrapText="1"/>
    </xf>
    <xf numFmtId="164" fontId="9" fillId="2" borderId="1" xfId="1" quotePrefix="1" applyNumberFormat="1" applyFont="1" applyAlignment="1">
      <alignment horizontal="center" vertical="center" wrapText="1"/>
    </xf>
    <xf numFmtId="2" fontId="9" fillId="2" borderId="9" xfId="1" applyNumberFormat="1" applyFont="1" applyBorder="1" applyAlignment="1">
      <alignment horizontal="center" vertical="center" wrapText="1"/>
    </xf>
    <xf numFmtId="0" fontId="9" fillId="2" borderId="10" xfId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2" borderId="1" xfId="1" applyFont="1" applyAlignment="1">
      <alignment horizontal="center" vertical="center" wrapText="1"/>
    </xf>
    <xf numFmtId="0" fontId="9" fillId="2" borderId="6" xfId="1" applyFont="1" applyBorder="1" applyAlignment="1">
      <alignment horizontal="center" vertical="center" wrapText="1"/>
    </xf>
    <xf numFmtId="0" fontId="9" fillId="2" borderId="7" xfId="1" applyFont="1" applyBorder="1" applyAlignment="1">
      <alignment horizontal="center" vertical="center" wrapText="1"/>
    </xf>
    <xf numFmtId="0" fontId="9" fillId="2" borderId="8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7"/>
  <sheetViews>
    <sheetView tabSelected="1" topLeftCell="K33" zoomScale="70" zoomScaleNormal="70" workbookViewId="0">
      <selection activeCell="A4" sqref="A4:O42"/>
    </sheetView>
  </sheetViews>
  <sheetFormatPr defaultColWidth="25.7109375" defaultRowHeight="21" x14ac:dyDescent="0.35"/>
  <cols>
    <col min="1" max="1" width="50.7109375" style="1" customWidth="1"/>
    <col min="2" max="2" width="100.7109375" style="1" customWidth="1"/>
    <col min="3" max="3" width="75.7109375" style="1" customWidth="1"/>
    <col min="4" max="4" width="75.7109375" style="2" customWidth="1"/>
    <col min="5" max="15" width="75.7109375" style="1" customWidth="1"/>
    <col min="16" max="16384" width="25.7109375" style="1"/>
  </cols>
  <sheetData>
    <row r="1" spans="1:22" ht="15" customHeight="1" x14ac:dyDescent="0.3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2" ht="1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2" ht="15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22" ht="50.1" customHeight="1" x14ac:dyDescent="0.35">
      <c r="A4" s="28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22" ht="50.1" customHeight="1" x14ac:dyDescent="0.35">
      <c r="A5" s="29" t="s">
        <v>66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22" ht="50.1" customHeight="1" x14ac:dyDescent="0.35">
      <c r="A6" s="18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22" ht="99.95" customHeight="1" x14ac:dyDescent="0.35">
      <c r="A7" s="19" t="s">
        <v>69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22" ht="57" x14ac:dyDescent="0.3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22" ht="105" customHeight="1" x14ac:dyDescent="0.35">
      <c r="A9" s="20" t="s">
        <v>0</v>
      </c>
      <c r="B9" s="20" t="s">
        <v>1</v>
      </c>
      <c r="C9" s="20" t="s">
        <v>2</v>
      </c>
      <c r="D9" s="20" t="s">
        <v>37</v>
      </c>
      <c r="E9" s="20"/>
      <c r="F9" s="21" t="s">
        <v>36</v>
      </c>
      <c r="G9" s="22"/>
      <c r="H9" s="22"/>
      <c r="I9" s="23"/>
      <c r="J9" s="20" t="s">
        <v>6</v>
      </c>
      <c r="K9" s="20" t="s">
        <v>7</v>
      </c>
      <c r="L9" s="20" t="s">
        <v>8</v>
      </c>
      <c r="M9" s="20" t="s">
        <v>9</v>
      </c>
      <c r="N9" s="20" t="s">
        <v>10</v>
      </c>
      <c r="O9" s="20" t="s">
        <v>11</v>
      </c>
    </row>
    <row r="10" spans="1:22" ht="105" customHeight="1" x14ac:dyDescent="0.35">
      <c r="A10" s="20"/>
      <c r="B10" s="20"/>
      <c r="C10" s="20"/>
      <c r="D10" s="20" t="s">
        <v>38</v>
      </c>
      <c r="E10" s="20"/>
      <c r="F10" s="20" t="s">
        <v>39</v>
      </c>
      <c r="G10" s="20" t="s">
        <v>40</v>
      </c>
      <c r="H10" s="20" t="s">
        <v>41</v>
      </c>
      <c r="I10" s="20" t="s">
        <v>5</v>
      </c>
      <c r="J10" s="20"/>
      <c r="K10" s="20"/>
      <c r="L10" s="20"/>
      <c r="M10" s="20"/>
      <c r="N10" s="20"/>
      <c r="O10" s="20"/>
    </row>
    <row r="11" spans="1:22" ht="105" customHeight="1" x14ac:dyDescent="0.35">
      <c r="A11" s="20"/>
      <c r="B11" s="20"/>
      <c r="C11" s="20"/>
      <c r="D11" s="11" t="s">
        <v>3</v>
      </c>
      <c r="E11" s="11" t="s">
        <v>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V11" s="3"/>
    </row>
    <row r="12" spans="1:22" ht="114.95" customHeight="1" x14ac:dyDescent="0.35">
      <c r="A12" s="11" t="s">
        <v>12</v>
      </c>
      <c r="B12" s="11" t="s">
        <v>62</v>
      </c>
      <c r="C12" s="11" t="s">
        <v>35</v>
      </c>
      <c r="D12" s="11"/>
      <c r="E12" s="11"/>
      <c r="F12" s="11">
        <v>1</v>
      </c>
      <c r="G12" s="11">
        <v>0.7</v>
      </c>
      <c r="H12" s="11">
        <v>5</v>
      </c>
      <c r="I12" s="11">
        <v>0.65</v>
      </c>
      <c r="J12" s="12">
        <v>2.27</v>
      </c>
      <c r="K12" s="13">
        <v>125</v>
      </c>
      <c r="L12" s="13">
        <f>PRODUCT(J12:K12)</f>
        <v>283.75</v>
      </c>
      <c r="M12" s="11">
        <v>23</v>
      </c>
      <c r="N12" s="14">
        <v>349.01</v>
      </c>
      <c r="O12" s="11" t="s">
        <v>42</v>
      </c>
    </row>
    <row r="13" spans="1:22" ht="114.95" customHeight="1" x14ac:dyDescent="0.35">
      <c r="A13" s="11" t="s">
        <v>13</v>
      </c>
      <c r="B13" s="11" t="s">
        <v>62</v>
      </c>
      <c r="C13" s="11" t="s">
        <v>35</v>
      </c>
      <c r="D13" s="11"/>
      <c r="E13" s="11"/>
      <c r="F13" s="11">
        <v>0.6</v>
      </c>
      <c r="G13" s="11">
        <v>0.6</v>
      </c>
      <c r="H13" s="11">
        <v>1.5</v>
      </c>
      <c r="I13" s="11">
        <v>0.65</v>
      </c>
      <c r="J13" s="12">
        <v>0.35</v>
      </c>
      <c r="K13" s="13">
        <v>125</v>
      </c>
      <c r="L13" s="13">
        <f t="shared" ref="L13:L37" si="0">PRODUCT(J13:K13)</f>
        <v>43.75</v>
      </c>
      <c r="M13" s="11">
        <v>23</v>
      </c>
      <c r="N13" s="13">
        <v>53.81</v>
      </c>
      <c r="O13" s="11" t="s">
        <v>43</v>
      </c>
    </row>
    <row r="14" spans="1:22" ht="114.95" customHeight="1" x14ac:dyDescent="0.35">
      <c r="A14" s="11" t="s">
        <v>14</v>
      </c>
      <c r="B14" s="11" t="s">
        <v>62</v>
      </c>
      <c r="C14" s="11" t="s">
        <v>35</v>
      </c>
      <c r="D14" s="11"/>
      <c r="E14" s="11"/>
      <c r="F14" s="11">
        <v>0.7</v>
      </c>
      <c r="G14" s="11">
        <v>1</v>
      </c>
      <c r="H14" s="11">
        <v>5.5</v>
      </c>
      <c r="I14" s="11">
        <v>0.65</v>
      </c>
      <c r="J14" s="12">
        <v>2.5</v>
      </c>
      <c r="K14" s="13">
        <v>125</v>
      </c>
      <c r="L14" s="13">
        <f t="shared" si="0"/>
        <v>312.5</v>
      </c>
      <c r="M14" s="11">
        <v>23</v>
      </c>
      <c r="N14" s="13">
        <v>384.38</v>
      </c>
      <c r="O14" s="11" t="s">
        <v>44</v>
      </c>
    </row>
    <row r="15" spans="1:22" ht="114.95" customHeight="1" x14ac:dyDescent="0.35">
      <c r="A15" s="11" t="s">
        <v>15</v>
      </c>
      <c r="B15" s="11" t="s">
        <v>62</v>
      </c>
      <c r="C15" s="11" t="s">
        <v>35</v>
      </c>
      <c r="D15" s="11"/>
      <c r="E15" s="11"/>
      <c r="F15" s="11">
        <v>1</v>
      </c>
      <c r="G15" s="11">
        <v>0.8</v>
      </c>
      <c r="H15" s="11">
        <v>1</v>
      </c>
      <c r="I15" s="11">
        <v>0.65</v>
      </c>
      <c r="J15" s="12">
        <v>0.52</v>
      </c>
      <c r="K15" s="13">
        <v>125</v>
      </c>
      <c r="L15" s="13">
        <f t="shared" si="0"/>
        <v>65</v>
      </c>
      <c r="M15" s="11">
        <v>23</v>
      </c>
      <c r="N15" s="13">
        <v>79.95</v>
      </c>
      <c r="O15" s="11" t="s">
        <v>45</v>
      </c>
    </row>
    <row r="16" spans="1:22" ht="114.95" customHeight="1" x14ac:dyDescent="0.35">
      <c r="A16" s="11" t="s">
        <v>16</v>
      </c>
      <c r="B16" s="11" t="s">
        <v>62</v>
      </c>
      <c r="C16" s="11" t="s">
        <v>35</v>
      </c>
      <c r="D16" s="11"/>
      <c r="E16" s="11"/>
      <c r="F16" s="11">
        <v>1</v>
      </c>
      <c r="G16" s="11">
        <v>0.9</v>
      </c>
      <c r="H16" s="11">
        <v>4</v>
      </c>
      <c r="I16" s="11">
        <v>0.65</v>
      </c>
      <c r="J16" s="12">
        <v>2.34</v>
      </c>
      <c r="K16" s="13">
        <v>125</v>
      </c>
      <c r="L16" s="13">
        <f t="shared" si="0"/>
        <v>292.5</v>
      </c>
      <c r="M16" s="11">
        <v>23</v>
      </c>
      <c r="N16" s="13">
        <v>359.77</v>
      </c>
      <c r="O16" s="11" t="s">
        <v>46</v>
      </c>
    </row>
    <row r="17" spans="1:15" ht="114.95" customHeight="1" x14ac:dyDescent="0.35">
      <c r="A17" s="11" t="s">
        <v>17</v>
      </c>
      <c r="B17" s="11" t="s">
        <v>62</v>
      </c>
      <c r="C17" s="11" t="s">
        <v>35</v>
      </c>
      <c r="D17" s="11"/>
      <c r="E17" s="11"/>
      <c r="F17" s="11">
        <v>1</v>
      </c>
      <c r="G17" s="11">
        <v>0.6</v>
      </c>
      <c r="H17" s="11">
        <v>1.5</v>
      </c>
      <c r="I17" s="11">
        <v>0.65</v>
      </c>
      <c r="J17" s="12">
        <f>PRODUCT(F17:G17:H17:I17)</f>
        <v>0.58499999999999996</v>
      </c>
      <c r="K17" s="13">
        <v>125</v>
      </c>
      <c r="L17" s="13">
        <f>PRODUCT(J17:K17)</f>
        <v>73.125</v>
      </c>
      <c r="M17" s="11">
        <v>23</v>
      </c>
      <c r="N17" s="13">
        <v>89.95</v>
      </c>
      <c r="O17" s="11" t="s">
        <v>47</v>
      </c>
    </row>
    <row r="18" spans="1:15" ht="114.95" customHeight="1" x14ac:dyDescent="0.35">
      <c r="A18" s="11" t="s">
        <v>18</v>
      </c>
      <c r="B18" s="11" t="s">
        <v>62</v>
      </c>
      <c r="C18" s="11" t="s">
        <v>35</v>
      </c>
      <c r="D18" s="11"/>
      <c r="E18" s="11"/>
      <c r="F18" s="11">
        <v>0.8</v>
      </c>
      <c r="G18" s="11">
        <v>0.6</v>
      </c>
      <c r="H18" s="11">
        <v>0.6</v>
      </c>
      <c r="I18" s="11">
        <v>0.65</v>
      </c>
      <c r="J18" s="12">
        <f xml:space="preserve"> PRODUCT(F18:G18:H18:I18)</f>
        <v>0.18720000000000001</v>
      </c>
      <c r="K18" s="13">
        <v>125</v>
      </c>
      <c r="L18" s="13">
        <f t="shared" si="0"/>
        <v>23.400000000000002</v>
      </c>
      <c r="M18" s="11">
        <v>23</v>
      </c>
      <c r="N18" s="13">
        <v>28.78</v>
      </c>
      <c r="O18" s="11" t="s">
        <v>48</v>
      </c>
    </row>
    <row r="19" spans="1:15" ht="114.95" customHeight="1" x14ac:dyDescent="0.35">
      <c r="A19" s="11" t="s">
        <v>19</v>
      </c>
      <c r="B19" s="11" t="s">
        <v>62</v>
      </c>
      <c r="C19" s="11" t="s">
        <v>35</v>
      </c>
      <c r="D19" s="11"/>
      <c r="E19" s="11"/>
      <c r="F19" s="11">
        <v>0.9</v>
      </c>
      <c r="G19" s="11">
        <v>1</v>
      </c>
      <c r="H19" s="11">
        <v>1.5</v>
      </c>
      <c r="I19" s="11">
        <v>0.65</v>
      </c>
      <c r="J19" s="12">
        <v>0.87749999999999995</v>
      </c>
      <c r="K19" s="13">
        <v>125</v>
      </c>
      <c r="L19" s="13">
        <f>PRODUCT(J19:K19)</f>
        <v>109.6875</v>
      </c>
      <c r="M19" s="11">
        <v>23</v>
      </c>
      <c r="N19" s="13">
        <v>134.91999999999999</v>
      </c>
      <c r="O19" s="11" t="s">
        <v>49</v>
      </c>
    </row>
    <row r="20" spans="1:15" ht="114.95" customHeight="1" x14ac:dyDescent="0.35">
      <c r="A20" s="11" t="s">
        <v>20</v>
      </c>
      <c r="B20" s="11" t="s">
        <v>62</v>
      </c>
      <c r="C20" s="11" t="s">
        <v>35</v>
      </c>
      <c r="D20" s="11"/>
      <c r="E20" s="11"/>
      <c r="F20" s="11">
        <v>1</v>
      </c>
      <c r="G20" s="11">
        <v>0.6</v>
      </c>
      <c r="H20" s="11">
        <v>3</v>
      </c>
      <c r="I20" s="11">
        <v>0.65</v>
      </c>
      <c r="J20" s="12">
        <f>PRODUCT(F20:G20:H20:I20)</f>
        <v>1.17</v>
      </c>
      <c r="K20" s="13">
        <v>125</v>
      </c>
      <c r="L20" s="13">
        <f t="shared" si="0"/>
        <v>146.25</v>
      </c>
      <c r="M20" s="11">
        <v>23</v>
      </c>
      <c r="N20" s="13">
        <v>179.89</v>
      </c>
      <c r="O20" s="11" t="s">
        <v>50</v>
      </c>
    </row>
    <row r="21" spans="1:15" ht="114.95" customHeight="1" x14ac:dyDescent="0.35">
      <c r="A21" s="11" t="s">
        <v>21</v>
      </c>
      <c r="B21" s="11" t="s">
        <v>62</v>
      </c>
      <c r="C21" s="11" t="s">
        <v>35</v>
      </c>
      <c r="D21" s="11"/>
      <c r="E21" s="11"/>
      <c r="F21" s="11">
        <v>0.7</v>
      </c>
      <c r="G21" s="11">
        <v>0.7</v>
      </c>
      <c r="H21" s="11">
        <v>0.8</v>
      </c>
      <c r="I21" s="11">
        <v>0.65</v>
      </c>
      <c r="J21" s="12">
        <f>PRODUCT(F21:G21:H21:I21)</f>
        <v>0.25479999999999997</v>
      </c>
      <c r="K21" s="13">
        <v>125</v>
      </c>
      <c r="L21" s="13">
        <f t="shared" si="0"/>
        <v>31.849999999999998</v>
      </c>
      <c r="M21" s="11">
        <v>23</v>
      </c>
      <c r="N21" s="13">
        <v>39.18</v>
      </c>
      <c r="O21" s="11" t="s">
        <v>51</v>
      </c>
    </row>
    <row r="22" spans="1:15" ht="114.95" customHeight="1" x14ac:dyDescent="0.35">
      <c r="A22" s="11" t="s">
        <v>22</v>
      </c>
      <c r="B22" s="11" t="s">
        <v>34</v>
      </c>
      <c r="C22" s="11" t="s">
        <v>35</v>
      </c>
      <c r="D22" s="11"/>
      <c r="E22" s="11"/>
      <c r="F22" s="11">
        <v>1</v>
      </c>
      <c r="G22" s="11">
        <v>1</v>
      </c>
      <c r="H22" s="11">
        <v>3</v>
      </c>
      <c r="I22" s="11">
        <v>0.65</v>
      </c>
      <c r="J22" s="12">
        <f>PRODUCT(F22:G22:H22:I22)</f>
        <v>1.9500000000000002</v>
      </c>
      <c r="K22" s="13">
        <v>125</v>
      </c>
      <c r="L22" s="13">
        <f t="shared" si="0"/>
        <v>243.75000000000003</v>
      </c>
      <c r="M22" s="11">
        <v>23</v>
      </c>
      <c r="N22" s="13">
        <v>299.81</v>
      </c>
      <c r="O22" s="11" t="s">
        <v>52</v>
      </c>
    </row>
    <row r="23" spans="1:15" ht="114.95" customHeight="1" x14ac:dyDescent="0.35">
      <c r="A23" s="11" t="s">
        <v>23</v>
      </c>
      <c r="B23" s="11" t="s">
        <v>34</v>
      </c>
      <c r="C23" s="11" t="s">
        <v>63</v>
      </c>
      <c r="D23" s="11"/>
      <c r="E23" s="11"/>
      <c r="F23" s="11">
        <v>1.1000000000000001</v>
      </c>
      <c r="G23" s="11">
        <v>0.8</v>
      </c>
      <c r="H23" s="11">
        <v>1.5</v>
      </c>
      <c r="I23" s="11">
        <v>0.65</v>
      </c>
      <c r="J23" s="12">
        <f>PRODUCT(F23:G23:H23:I23)</f>
        <v>0.85800000000000021</v>
      </c>
      <c r="K23" s="13">
        <v>125</v>
      </c>
      <c r="L23" s="13">
        <f t="shared" si="0"/>
        <v>107.25000000000003</v>
      </c>
      <c r="M23" s="11">
        <v>23</v>
      </c>
      <c r="N23" s="13">
        <v>131.91999999999999</v>
      </c>
      <c r="O23" s="11" t="s">
        <v>53</v>
      </c>
    </row>
    <row r="24" spans="1:15" ht="114.95" customHeight="1" x14ac:dyDescent="0.35">
      <c r="A24" s="11" t="s">
        <v>24</v>
      </c>
      <c r="B24" s="11" t="s">
        <v>64</v>
      </c>
      <c r="C24" s="11" t="s">
        <v>35</v>
      </c>
      <c r="D24" s="11"/>
      <c r="E24" s="11"/>
      <c r="F24" s="11">
        <v>1</v>
      </c>
      <c r="G24" s="11">
        <v>0.9</v>
      </c>
      <c r="H24" s="11">
        <v>4</v>
      </c>
      <c r="I24" s="11">
        <v>0.65</v>
      </c>
      <c r="J24" s="12">
        <f>PRODUCT(F24:G24:H24:I24)</f>
        <v>2.3400000000000003</v>
      </c>
      <c r="K24" s="13">
        <v>70</v>
      </c>
      <c r="L24" s="13">
        <f>PRODUCT(J24:K24)</f>
        <v>163.80000000000001</v>
      </c>
      <c r="M24" s="11">
        <v>23</v>
      </c>
      <c r="N24" s="13">
        <v>201.47</v>
      </c>
      <c r="O24" s="11" t="s">
        <v>54</v>
      </c>
    </row>
    <row r="25" spans="1:15" ht="120" customHeight="1" x14ac:dyDescent="0.35">
      <c r="A25" s="11" t="s">
        <v>25</v>
      </c>
      <c r="B25" s="11" t="s">
        <v>78</v>
      </c>
      <c r="C25" s="11" t="s">
        <v>35</v>
      </c>
      <c r="D25" s="11"/>
      <c r="E25" s="11"/>
      <c r="F25" s="11">
        <v>1</v>
      </c>
      <c r="G25" s="11">
        <v>1</v>
      </c>
      <c r="H25" s="11">
        <v>2</v>
      </c>
      <c r="I25" s="11">
        <v>0.65</v>
      </c>
      <c r="J25" s="12">
        <f>PRODUCT(F25:G25:H25:I25)</f>
        <v>1.3</v>
      </c>
      <c r="K25" s="13">
        <v>125</v>
      </c>
      <c r="L25" s="13">
        <f t="shared" si="0"/>
        <v>162.5</v>
      </c>
      <c r="M25" s="11">
        <v>23</v>
      </c>
      <c r="N25" s="13">
        <v>199.87</v>
      </c>
      <c r="O25" s="11" t="s">
        <v>55</v>
      </c>
    </row>
    <row r="26" spans="1:15" ht="114.95" customHeight="1" x14ac:dyDescent="0.35">
      <c r="A26" s="11" t="s">
        <v>26</v>
      </c>
      <c r="B26" s="11" t="s">
        <v>62</v>
      </c>
      <c r="C26" s="11" t="s">
        <v>35</v>
      </c>
      <c r="D26" s="11"/>
      <c r="E26" s="11"/>
      <c r="F26" s="11">
        <v>1</v>
      </c>
      <c r="G26" s="11">
        <v>0.9</v>
      </c>
      <c r="H26" s="11">
        <v>3.5</v>
      </c>
      <c r="I26" s="11">
        <v>0.65</v>
      </c>
      <c r="J26" s="12">
        <f>PRODUCT(F26:G26:H26:I26)</f>
        <v>2.0474999999999999</v>
      </c>
      <c r="K26" s="13">
        <v>125</v>
      </c>
      <c r="L26" s="13">
        <f t="shared" si="0"/>
        <v>255.93749999999997</v>
      </c>
      <c r="M26" s="11">
        <v>23</v>
      </c>
      <c r="N26" s="13">
        <v>314.81</v>
      </c>
      <c r="O26" s="11" t="s">
        <v>56</v>
      </c>
    </row>
    <row r="27" spans="1:15" ht="114.95" customHeight="1" x14ac:dyDescent="0.35">
      <c r="A27" s="11" t="s">
        <v>27</v>
      </c>
      <c r="B27" s="11" t="s">
        <v>85</v>
      </c>
      <c r="C27" s="11" t="s">
        <v>35</v>
      </c>
      <c r="D27" s="11"/>
      <c r="E27" s="11"/>
      <c r="F27" s="11">
        <v>1</v>
      </c>
      <c r="G27" s="11">
        <v>1</v>
      </c>
      <c r="H27" s="11">
        <v>2.5</v>
      </c>
      <c r="I27" s="11">
        <v>0.65</v>
      </c>
      <c r="J27" s="12">
        <f>PRODUCT(F27:G27:H27:I27)</f>
        <v>1.625</v>
      </c>
      <c r="K27" s="13">
        <v>125</v>
      </c>
      <c r="L27" s="13">
        <f>PRODUCT(J27:K27)</f>
        <v>203.125</v>
      </c>
      <c r="M27" s="11">
        <v>23</v>
      </c>
      <c r="N27" s="13">
        <v>249.85</v>
      </c>
      <c r="O27" s="11" t="s">
        <v>57</v>
      </c>
    </row>
    <row r="28" spans="1:15" ht="114.95" customHeight="1" x14ac:dyDescent="0.35">
      <c r="A28" s="11" t="s">
        <v>28</v>
      </c>
      <c r="B28" s="11" t="s">
        <v>70</v>
      </c>
      <c r="C28" s="11" t="s">
        <v>35</v>
      </c>
      <c r="D28" s="11"/>
      <c r="E28" s="11"/>
      <c r="F28" s="11">
        <v>1</v>
      </c>
      <c r="G28" s="11">
        <v>0.9</v>
      </c>
      <c r="H28" s="11">
        <v>3</v>
      </c>
      <c r="I28" s="11">
        <v>0.65</v>
      </c>
      <c r="J28" s="12">
        <f>PRODUCT(F28:G28:H28:I28)</f>
        <v>1.7550000000000001</v>
      </c>
      <c r="K28" s="13">
        <v>125</v>
      </c>
      <c r="L28" s="13">
        <f>PRODUCT(J28:K28)</f>
        <v>219.37500000000003</v>
      </c>
      <c r="M28" s="11">
        <v>23</v>
      </c>
      <c r="N28" s="13">
        <v>269.83999999999997</v>
      </c>
      <c r="O28" s="11" t="s">
        <v>58</v>
      </c>
    </row>
    <row r="29" spans="1:15" ht="114.95" customHeight="1" x14ac:dyDescent="0.35">
      <c r="A29" s="11" t="s">
        <v>29</v>
      </c>
      <c r="B29" s="11" t="s">
        <v>71</v>
      </c>
      <c r="C29" s="11" t="s">
        <v>35</v>
      </c>
      <c r="D29" s="11"/>
      <c r="E29" s="11"/>
      <c r="F29" s="11">
        <v>1</v>
      </c>
      <c r="G29" s="11">
        <v>1</v>
      </c>
      <c r="H29" s="11">
        <v>6.5</v>
      </c>
      <c r="I29" s="11">
        <v>0.65</v>
      </c>
      <c r="J29" s="12">
        <f>PRODUCT(F29:G29:H29:I29)</f>
        <v>4.2250000000000005</v>
      </c>
      <c r="K29" s="13">
        <v>125</v>
      </c>
      <c r="L29" s="13">
        <f t="shared" si="0"/>
        <v>528.12500000000011</v>
      </c>
      <c r="M29" s="11">
        <v>23</v>
      </c>
      <c r="N29" s="13">
        <v>649.6</v>
      </c>
      <c r="O29" s="11" t="s">
        <v>59</v>
      </c>
    </row>
    <row r="30" spans="1:15" ht="114.95" customHeight="1" x14ac:dyDescent="0.35">
      <c r="A30" s="11" t="s">
        <v>30</v>
      </c>
      <c r="B30" s="11" t="s">
        <v>34</v>
      </c>
      <c r="C30" s="11" t="s">
        <v>35</v>
      </c>
      <c r="D30" s="11"/>
      <c r="E30" s="11"/>
      <c r="F30" s="11">
        <v>1</v>
      </c>
      <c r="G30" s="11">
        <v>1</v>
      </c>
      <c r="H30" s="11">
        <v>3</v>
      </c>
      <c r="I30" s="11">
        <v>0.65</v>
      </c>
      <c r="J30" s="12">
        <f>PRODUCT(F30:G30:H30:I30)</f>
        <v>1.9500000000000002</v>
      </c>
      <c r="K30" s="13">
        <v>125</v>
      </c>
      <c r="L30" s="13">
        <f t="shared" si="0"/>
        <v>243.75000000000003</v>
      </c>
      <c r="M30" s="11">
        <v>23</v>
      </c>
      <c r="N30" s="13">
        <v>299.81</v>
      </c>
      <c r="O30" s="11" t="s">
        <v>60</v>
      </c>
    </row>
    <row r="31" spans="1:15" ht="114.95" customHeight="1" x14ac:dyDescent="0.35">
      <c r="A31" s="11" t="s">
        <v>31</v>
      </c>
      <c r="B31" s="11" t="s">
        <v>34</v>
      </c>
      <c r="C31" s="11" t="s">
        <v>35</v>
      </c>
      <c r="D31" s="11"/>
      <c r="E31" s="11"/>
      <c r="F31" s="11">
        <v>1</v>
      </c>
      <c r="G31" s="11">
        <v>1.3</v>
      </c>
      <c r="H31" s="11">
        <v>3</v>
      </c>
      <c r="I31" s="11">
        <v>0.65</v>
      </c>
      <c r="J31" s="12">
        <f>PRODUCT(F31:G31:H31:I31)</f>
        <v>2.5350000000000001</v>
      </c>
      <c r="K31" s="13">
        <v>125</v>
      </c>
      <c r="L31" s="13">
        <f t="shared" si="0"/>
        <v>316.875</v>
      </c>
      <c r="M31" s="11">
        <v>23</v>
      </c>
      <c r="N31" s="13">
        <v>389.76</v>
      </c>
      <c r="O31" s="11" t="s">
        <v>61</v>
      </c>
    </row>
    <row r="32" spans="1:15" ht="114.95" customHeight="1" x14ac:dyDescent="0.35">
      <c r="A32" s="11" t="s">
        <v>32</v>
      </c>
      <c r="B32" s="11" t="s">
        <v>71</v>
      </c>
      <c r="C32" s="11" t="s">
        <v>35</v>
      </c>
      <c r="D32" s="11"/>
      <c r="E32" s="11"/>
      <c r="F32" s="11">
        <v>1</v>
      </c>
      <c r="G32" s="11">
        <v>1</v>
      </c>
      <c r="H32" s="11">
        <v>2.5</v>
      </c>
      <c r="I32" s="11">
        <v>0.65</v>
      </c>
      <c r="J32" s="12">
        <f>PRODUCT(F32:G32:H32:I32)</f>
        <v>1.625</v>
      </c>
      <c r="K32" s="13">
        <v>125</v>
      </c>
      <c r="L32" s="13">
        <f t="shared" si="0"/>
        <v>203.125</v>
      </c>
      <c r="M32" s="11">
        <v>23</v>
      </c>
      <c r="N32" s="13">
        <v>249.85</v>
      </c>
      <c r="O32" s="11" t="s">
        <v>73</v>
      </c>
    </row>
    <row r="33" spans="1:15" ht="114.95" customHeight="1" x14ac:dyDescent="0.35">
      <c r="A33" s="11" t="s">
        <v>80</v>
      </c>
      <c r="B33" s="11" t="s">
        <v>71</v>
      </c>
      <c r="C33" s="11" t="s">
        <v>35</v>
      </c>
      <c r="D33" s="11"/>
      <c r="E33" s="11"/>
      <c r="F33" s="11">
        <v>1</v>
      </c>
      <c r="G33" s="11">
        <v>1</v>
      </c>
      <c r="H33" s="11">
        <v>3</v>
      </c>
      <c r="I33" s="11">
        <v>0.65</v>
      </c>
      <c r="J33" s="12">
        <f>PRODUCT(F33:G33:H33:I33)</f>
        <v>1.9500000000000002</v>
      </c>
      <c r="K33" s="13">
        <v>125</v>
      </c>
      <c r="L33" s="13">
        <f>PRODUCT(J33:K33)</f>
        <v>243.75000000000003</v>
      </c>
      <c r="M33" s="11">
        <v>23</v>
      </c>
      <c r="N33" s="13">
        <v>299.81</v>
      </c>
      <c r="O33" s="11" t="s">
        <v>74</v>
      </c>
    </row>
    <row r="34" spans="1:15" ht="114.95" customHeight="1" x14ac:dyDescent="0.35">
      <c r="A34" s="11" t="s">
        <v>81</v>
      </c>
      <c r="B34" s="11" t="s">
        <v>71</v>
      </c>
      <c r="C34" s="11" t="s">
        <v>35</v>
      </c>
      <c r="D34" s="11"/>
      <c r="E34" s="11"/>
      <c r="F34" s="11">
        <v>1</v>
      </c>
      <c r="G34" s="11">
        <v>0.65</v>
      </c>
      <c r="H34" s="11">
        <v>2.5</v>
      </c>
      <c r="I34" s="11">
        <v>0.65</v>
      </c>
      <c r="J34" s="12">
        <f>PRODUCT(F34:G34:H34:I34)</f>
        <v>1.0562500000000001</v>
      </c>
      <c r="K34" s="13">
        <v>125</v>
      </c>
      <c r="L34" s="13">
        <f t="shared" si="0"/>
        <v>132.03125000000003</v>
      </c>
      <c r="M34" s="11">
        <v>23</v>
      </c>
      <c r="N34" s="13">
        <v>162.4</v>
      </c>
      <c r="O34" s="11" t="s">
        <v>75</v>
      </c>
    </row>
    <row r="35" spans="1:15" ht="114.95" customHeight="1" x14ac:dyDescent="0.35">
      <c r="A35" s="11" t="s">
        <v>82</v>
      </c>
      <c r="B35" s="11" t="s">
        <v>71</v>
      </c>
      <c r="C35" s="11" t="s">
        <v>35</v>
      </c>
      <c r="D35" s="11"/>
      <c r="E35" s="11"/>
      <c r="F35" s="11">
        <v>1</v>
      </c>
      <c r="G35" s="11">
        <v>0.9</v>
      </c>
      <c r="H35" s="11">
        <v>3</v>
      </c>
      <c r="I35" s="11">
        <v>0.65</v>
      </c>
      <c r="J35" s="12">
        <f>PRODUCT(F35:G35:H35:I35)</f>
        <v>1.7550000000000001</v>
      </c>
      <c r="K35" s="13">
        <v>125</v>
      </c>
      <c r="L35" s="13">
        <f t="shared" si="0"/>
        <v>219.37500000000003</v>
      </c>
      <c r="M35" s="11">
        <v>23</v>
      </c>
      <c r="N35" s="13">
        <v>269.83999999999997</v>
      </c>
      <c r="O35" s="11" t="s">
        <v>76</v>
      </c>
    </row>
    <row r="36" spans="1:15" ht="114.95" customHeight="1" x14ac:dyDescent="0.35">
      <c r="A36" s="11" t="s">
        <v>83</v>
      </c>
      <c r="B36" s="11" t="s">
        <v>71</v>
      </c>
      <c r="C36" s="11" t="s">
        <v>35</v>
      </c>
      <c r="D36" s="11"/>
      <c r="E36" s="11"/>
      <c r="F36" s="11">
        <v>1</v>
      </c>
      <c r="G36" s="11">
        <v>1</v>
      </c>
      <c r="H36" s="11">
        <v>3</v>
      </c>
      <c r="I36" s="11">
        <v>0.65</v>
      </c>
      <c r="J36" s="12">
        <f>PRODUCT(F36:G36:H36:I36)</f>
        <v>1.9500000000000002</v>
      </c>
      <c r="K36" s="13">
        <v>125</v>
      </c>
      <c r="L36" s="13">
        <f t="shared" si="0"/>
        <v>243.75000000000003</v>
      </c>
      <c r="M36" s="11">
        <v>23</v>
      </c>
      <c r="N36" s="13">
        <v>299.81</v>
      </c>
      <c r="O36" s="11" t="s">
        <v>77</v>
      </c>
    </row>
    <row r="37" spans="1:15" ht="114.95" customHeight="1" x14ac:dyDescent="0.35">
      <c r="A37" s="11" t="s">
        <v>84</v>
      </c>
      <c r="B37" s="11" t="s">
        <v>71</v>
      </c>
      <c r="C37" s="11" t="s">
        <v>35</v>
      </c>
      <c r="D37" s="11"/>
      <c r="E37" s="11"/>
      <c r="F37" s="11">
        <v>1</v>
      </c>
      <c r="G37" s="11">
        <v>0.5</v>
      </c>
      <c r="H37" s="11">
        <v>2</v>
      </c>
      <c r="I37" s="11">
        <v>0.65</v>
      </c>
      <c r="J37" s="12">
        <f>PRODUCT(F37:G37:H37:I37)</f>
        <v>0.65</v>
      </c>
      <c r="K37" s="13">
        <v>125</v>
      </c>
      <c r="L37" s="13">
        <f t="shared" si="0"/>
        <v>81.25</v>
      </c>
      <c r="M37" s="11">
        <v>23</v>
      </c>
      <c r="N37" s="13">
        <v>99.94</v>
      </c>
      <c r="O37" s="11" t="s">
        <v>86</v>
      </c>
    </row>
    <row r="38" spans="1:15" ht="105" customHeight="1" x14ac:dyDescent="0.35">
      <c r="A38" s="21" t="s">
        <v>72</v>
      </c>
      <c r="B38" s="22"/>
      <c r="C38" s="22"/>
      <c r="D38" s="22"/>
      <c r="E38" s="22"/>
      <c r="F38" s="22"/>
      <c r="G38" s="22"/>
      <c r="H38" s="22"/>
      <c r="I38" s="22"/>
      <c r="J38" s="15">
        <f>SUM(J12:J37)</f>
        <v>40.626250000000006</v>
      </c>
      <c r="K38" s="16" t="s">
        <v>65</v>
      </c>
      <c r="L38" s="13">
        <f>SUM(L12:L37)</f>
        <v>4949.5812500000002</v>
      </c>
      <c r="M38" s="11" t="s">
        <v>65</v>
      </c>
      <c r="N38" s="13">
        <f>SUM(N12:N37)</f>
        <v>6088.0300000000007</v>
      </c>
      <c r="O38" s="11" t="s">
        <v>65</v>
      </c>
    </row>
    <row r="39" spans="1:15" ht="57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50.1" customHeight="1" x14ac:dyDescent="0.35">
      <c r="A40" s="26" t="s">
        <v>67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50.1" customHeight="1" x14ac:dyDescent="0.3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1:15" ht="99.95" customHeight="1" x14ac:dyDescent="0.35">
      <c r="A42" s="26" t="s">
        <v>68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1:15" ht="57" x14ac:dyDescent="0.8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42" x14ac:dyDescent="0.65">
      <c r="A44" s="9"/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42" x14ac:dyDescent="0.65">
      <c r="A45" s="9"/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42" x14ac:dyDescent="0.65">
      <c r="A46" s="4"/>
      <c r="B46" s="4"/>
      <c r="C46" s="4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42" x14ac:dyDescent="0.65">
      <c r="A47" s="4"/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</sheetData>
  <autoFilter ref="A4:O42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6">
    <mergeCell ref="A38:I38"/>
    <mergeCell ref="A2:O3"/>
    <mergeCell ref="A40:O41"/>
    <mergeCell ref="A42:O42"/>
    <mergeCell ref="A8:O8"/>
    <mergeCell ref="C9:C11"/>
    <mergeCell ref="G10:G11"/>
    <mergeCell ref="I10:I11"/>
    <mergeCell ref="H10:H11"/>
    <mergeCell ref="A4:O4"/>
    <mergeCell ref="A5:O5"/>
    <mergeCell ref="A1:O1"/>
    <mergeCell ref="A6:O6"/>
    <mergeCell ref="A7:O7"/>
    <mergeCell ref="J9:J11"/>
    <mergeCell ref="K9:K11"/>
    <mergeCell ref="L9:L11"/>
    <mergeCell ref="M9:M11"/>
    <mergeCell ref="N9:N11"/>
    <mergeCell ref="O9:O11"/>
    <mergeCell ref="A9:A11"/>
    <mergeCell ref="B9:B11"/>
    <mergeCell ref="D9:E9"/>
    <mergeCell ref="D10:E10"/>
    <mergeCell ref="F9:I9"/>
    <mergeCell ref="F10:F11"/>
  </mergeCells>
  <phoneticPr fontId="3" type="noConversion"/>
  <pageMargins left="0.25" right="0.25" top="0.75" bottom="0.75" header="0.3" footer="0.3"/>
  <pageSetup paperSize="9" scale="10" orientation="landscape" r:id="rId1"/>
  <ignoredErrors>
    <ignoredError sqref="L12:L16 L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Filip</dc:creator>
  <cp:lastModifiedBy>Admin</cp:lastModifiedBy>
  <cp:lastPrinted>2025-02-11T11:32:56Z</cp:lastPrinted>
  <dcterms:created xsi:type="dcterms:W3CDTF">2024-06-17T10:59:46Z</dcterms:created>
  <dcterms:modified xsi:type="dcterms:W3CDTF">2025-02-11T11:36:18Z</dcterms:modified>
</cp:coreProperties>
</file>